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<sst xmlns="http://schemas.openxmlformats.org/spreadsheetml/2006/main" count="37" uniqueCount="34">
  <si>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No.</t>
  </si>
  <si>
    <t>---------------------------------------------------------------------------------------------------------</t>
  </si>
  <si>
    <t>＊＊＊組み合わせ断面の計算＊＊＊</t>
  </si>
  <si>
    <t>横幅</t>
  </si>
  <si>
    <t>B</t>
  </si>
  <si>
    <t>縦幅</t>
  </si>
  <si>
    <t>H</t>
  </si>
  <si>
    <t>断面積A</t>
  </si>
  <si>
    <t>A=B×H</t>
  </si>
  <si>
    <t>TOTAL A</t>
  </si>
  <si>
    <t>単品部材の重心高さ</t>
  </si>
  <si>
    <t>r</t>
  </si>
  <si>
    <t>全高さ</t>
  </si>
  <si>
    <t>図心</t>
  </si>
  <si>
    <t>Ｉ</t>
  </si>
  <si>
    <t>上のＺ</t>
  </si>
  <si>
    <t>下のＺ</t>
  </si>
  <si>
    <t/>
  </si>
  <si>
    <t>モーメント</t>
  </si>
  <si>
    <t>A×r</t>
  </si>
  <si>
    <t>TOTAL Ar</t>
  </si>
  <si>
    <t>←に数値を入れる。</t>
  </si>
  <si>
    <t>図心からの距離</t>
  </si>
  <si>
    <t>使用方法</t>
  </si>
  <si>
    <t>断面を長方形要素に分けて、横幅・縦幅を入力する。</t>
  </si>
  <si>
    <t>各要素の重心位置を最下点からの高さ（距離）で入力する。</t>
  </si>
  <si>
    <t>全高さを入力する。</t>
  </si>
  <si>
    <t>長方形以外の要素や斜めの長方形は計算できない。</t>
  </si>
  <si>
    <t>要素断面I</t>
  </si>
  <si>
    <t>I=B×H^3/12</t>
  </si>
  <si>
    <t>TOTAL I</t>
  </si>
  <si>
    <t>I '</t>
  </si>
  <si>
    <t>a*r^2</t>
  </si>
  <si>
    <t>total I '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</si>
</sst>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2" borderId="1" xfId="0" applyNumberFormat="1" applyFont="1" applyFill="1" applyAlignment="1">
      <alignment horizontal="center"/>
    </xf>
    <xf numFmtId="0" fontId="5" fillId="0" borderId="2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4" fillId="0" borderId="3" xfId="0" applyNumberFormat="1" applyFont="1" applyAlignment="1">
      <alignment/>
    </xf>
    <xf numFmtId="0" fontId="4" fillId="0" borderId="4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4" fillId="0" borderId="6" xfId="0" applyNumberFormat="1" applyFont="1" applyAlignment="1">
      <alignment/>
    </xf>
    <xf numFmtId="0" fontId="4" fillId="0" borderId="6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2" borderId="1" xfId="0" applyNumberFormat="1" applyFont="1" applyFill="1" applyAlignment="1">
      <alignment/>
    </xf>
    <xf numFmtId="0" fontId="4" fillId="0" borderId="7" xfId="0" applyNumberFormat="1" applyFont="1" applyAlignment="1">
      <alignment/>
    </xf>
    <xf numFmtId="176" fontId="4" fillId="0" borderId="7" xfId="0" applyNumberFormat="1" applyFont="1" applyAlignment="1">
      <alignment/>
    </xf>
    <xf numFmtId="177" fontId="4" fillId="0" borderId="4" xfId="0" applyNumberFormat="1" applyFont="1" applyAlignment="1">
      <alignment/>
    </xf>
    <xf numFmtId="176" fontId="4" fillId="0" borderId="4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177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/>
    </xf>
    <xf numFmtId="177" fontId="4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7" zoomScaleNormal="87" workbookViewId="0" topLeftCell="A1">
      <selection activeCell="B7" sqref="B7"/>
    </sheetView>
  </sheetViews>
  <sheetFormatPr defaultColWidth="8.88671875" defaultRowHeight="15"/>
  <cols>
    <col min="1" max="3" width="6.6640625" style="1" customWidth="1"/>
    <col min="4" max="4" width="12.6640625" style="1" customWidth="1"/>
    <col min="5" max="5" width="16.6640625" style="1" customWidth="1"/>
    <col min="6" max="6" width="11.6640625" style="1" customWidth="1"/>
    <col min="7" max="7" width="13.6640625" style="1" customWidth="1"/>
    <col min="8" max="9" width="11.6640625" style="1" customWidth="1"/>
    <col min="10" max="16384" width="10.6640625" style="1" customWidth="1"/>
  </cols>
  <sheetData>
    <row r="1" spans="2:8" ht="14.25">
      <c r="B1" s="2" t="s">
        <v>2</v>
      </c>
      <c r="F1" s="3" t="s">
        <v>17</v>
      </c>
      <c r="G1" s="4" t="s">
        <v>21</v>
      </c>
      <c r="H1" s="5"/>
    </row>
    <row r="2" ht="14.25">
      <c r="F2" s="6"/>
    </row>
    <row r="3" spans="1:10" ht="14.25">
      <c r="A3" s="7" t="s">
        <v>0</v>
      </c>
      <c r="B3" s="7" t="s">
        <v>3</v>
      </c>
      <c r="C3" s="7" t="s">
        <v>5</v>
      </c>
      <c r="D3" s="7" t="s">
        <v>7</v>
      </c>
      <c r="E3" s="7" t="s">
        <v>10</v>
      </c>
      <c r="F3" s="7" t="s">
        <v>18</v>
      </c>
      <c r="G3" s="8" t="s">
        <v>22</v>
      </c>
      <c r="H3" s="8" t="s">
        <v>28</v>
      </c>
      <c r="I3" s="8" t="s">
        <v>31</v>
      </c>
      <c r="J3" s="9"/>
    </row>
    <row r="4" spans="1:10" ht="14.25">
      <c r="A4" s="10"/>
      <c r="B4" s="10" t="s">
        <v>4</v>
      </c>
      <c r="C4" s="10" t="s">
        <v>6</v>
      </c>
      <c r="D4" s="10" t="s">
        <v>8</v>
      </c>
      <c r="E4" s="10" t="s">
        <v>11</v>
      </c>
      <c r="F4" s="10" t="s">
        <v>19</v>
      </c>
      <c r="G4" s="11"/>
      <c r="H4" s="11" t="s">
        <v>29</v>
      </c>
      <c r="I4" s="11" t="s">
        <v>32</v>
      </c>
      <c r="J4" s="9"/>
    </row>
    <row r="5" spans="1:9" ht="14.25">
      <c r="A5" s="12" t="s">
        <v>1</v>
      </c>
      <c r="B5" s="13"/>
      <c r="C5" s="13"/>
      <c r="D5" s="13"/>
      <c r="E5" s="13"/>
      <c r="F5" s="13"/>
      <c r="G5" s="14"/>
      <c r="H5" s="14"/>
      <c r="I5" s="14"/>
    </row>
    <row r="6" spans="1:10" ht="14.25">
      <c r="A6" s="15">
        <v>1</v>
      </c>
      <c r="B6" s="16">
        <v>60</v>
      </c>
      <c r="C6" s="16">
        <v>150</v>
      </c>
      <c r="D6" s="17">
        <f>B6*C6</f>
        <v>9000</v>
      </c>
      <c r="E6" s="16">
        <v>75</v>
      </c>
      <c r="F6" s="18">
        <f>D6*E6</f>
        <v>675000</v>
      </c>
      <c r="G6" s="19">
        <f>E6-$D$26</f>
        <v>11.200000000000003</v>
      </c>
      <c r="H6" s="20">
        <f>B6*C6*C6*C6/12</f>
        <v>16875000</v>
      </c>
      <c r="I6" s="20">
        <f>D6*G6^2</f>
        <v>1128960.0000000007</v>
      </c>
      <c r="J6" s="9"/>
    </row>
    <row r="7" spans="1:10" ht="14.25">
      <c r="A7" s="15">
        <v>2</v>
      </c>
      <c r="B7" s="16">
        <v>25</v>
      </c>
      <c r="C7" s="16">
        <v>70</v>
      </c>
      <c r="D7" s="17">
        <f>B7*C7</f>
        <v>1750</v>
      </c>
      <c r="E7" s="16">
        <v>35</v>
      </c>
      <c r="F7" s="18">
        <f>D7*E7</f>
        <v>61250</v>
      </c>
      <c r="G7" s="19">
        <f>E7-$D$26</f>
        <v>-28.799999999999997</v>
      </c>
      <c r="H7" s="20">
        <f>B7*C7*C7*C7/12</f>
        <v>714583.3333333334</v>
      </c>
      <c r="I7" s="20">
        <f>D7*G7^2</f>
        <v>1451519.9999999998</v>
      </c>
      <c r="J7" s="9"/>
    </row>
    <row r="8" spans="1:10" ht="14.25">
      <c r="A8" s="15">
        <v>3</v>
      </c>
      <c r="B8" s="16">
        <v>25</v>
      </c>
      <c r="C8" s="16">
        <v>70</v>
      </c>
      <c r="D8" s="17">
        <f>B8*C8</f>
        <v>1750</v>
      </c>
      <c r="E8" s="16">
        <v>35</v>
      </c>
      <c r="F8" s="18">
        <f>D8*E8</f>
        <v>61250</v>
      </c>
      <c r="G8" s="19">
        <f>E8-$D$26</f>
        <v>-28.799999999999997</v>
      </c>
      <c r="H8" s="20">
        <f>B8*C8*C8*C8/12</f>
        <v>714583.3333333334</v>
      </c>
      <c r="I8" s="20">
        <f>D8*G8^2</f>
        <v>1451519.9999999998</v>
      </c>
      <c r="J8" s="9"/>
    </row>
    <row r="9" spans="1:10" ht="14.25">
      <c r="A9" s="15">
        <v>4</v>
      </c>
      <c r="B9" s="16"/>
      <c r="C9" s="16"/>
      <c r="D9" s="17">
        <f>B9*C9</f>
        <v>0</v>
      </c>
      <c r="E9" s="16"/>
      <c r="F9" s="18">
        <f>D9*E9</f>
        <v>0</v>
      </c>
      <c r="G9" s="19">
        <f>E9-$D$26</f>
        <v>-63.8</v>
      </c>
      <c r="H9" s="20">
        <f>B9*C9*C9*C9/12</f>
        <v>0</v>
      </c>
      <c r="I9" s="20">
        <f>D9*G9^2</f>
        <v>0</v>
      </c>
      <c r="J9" s="9"/>
    </row>
    <row r="10" spans="1:10" ht="14.25">
      <c r="A10" s="15">
        <v>5</v>
      </c>
      <c r="B10" s="16"/>
      <c r="C10" s="16"/>
      <c r="D10" s="17">
        <f aca="true" t="shared" si="0" ref="D10:D20">B10*C10</f>
        <v>0</v>
      </c>
      <c r="E10" s="16"/>
      <c r="F10" s="18">
        <f aca="true" t="shared" si="1" ref="F10:F20">D10*E10</f>
        <v>0</v>
      </c>
      <c r="G10" s="19">
        <f aca="true" t="shared" si="2" ref="G10:G20">E10-$D$26</f>
        <v>-63.8</v>
      </c>
      <c r="H10" s="20">
        <f aca="true" t="shared" si="3" ref="H10:H20">B10*C10*C10*C10/12</f>
        <v>0</v>
      </c>
      <c r="I10" s="20">
        <f aca="true" t="shared" si="4" ref="I10:I20">D10*G10^2</f>
        <v>0</v>
      </c>
      <c r="J10" s="9"/>
    </row>
    <row r="11" spans="1:10" ht="14.25">
      <c r="A11" s="15">
        <v>6</v>
      </c>
      <c r="B11" s="16"/>
      <c r="C11" s="16"/>
      <c r="D11" s="17">
        <f t="shared" si="0"/>
        <v>0</v>
      </c>
      <c r="E11" s="16"/>
      <c r="F11" s="18">
        <f t="shared" si="1"/>
        <v>0</v>
      </c>
      <c r="G11" s="19">
        <f t="shared" si="2"/>
        <v>-63.8</v>
      </c>
      <c r="H11" s="20">
        <f t="shared" si="3"/>
        <v>0</v>
      </c>
      <c r="I11" s="20">
        <f t="shared" si="4"/>
        <v>0</v>
      </c>
      <c r="J11" s="9"/>
    </row>
    <row r="12" spans="1:10" ht="14.25">
      <c r="A12" s="15">
        <v>7</v>
      </c>
      <c r="B12" s="16"/>
      <c r="C12" s="16"/>
      <c r="D12" s="17">
        <f t="shared" si="0"/>
        <v>0</v>
      </c>
      <c r="E12" s="16"/>
      <c r="F12" s="18">
        <f t="shared" si="1"/>
        <v>0</v>
      </c>
      <c r="G12" s="19">
        <f t="shared" si="2"/>
        <v>-63.8</v>
      </c>
      <c r="H12" s="20">
        <f t="shared" si="3"/>
        <v>0</v>
      </c>
      <c r="I12" s="20">
        <f t="shared" si="4"/>
        <v>0</v>
      </c>
      <c r="J12" s="9"/>
    </row>
    <row r="13" spans="1:10" ht="14.25">
      <c r="A13" s="15">
        <v>8</v>
      </c>
      <c r="B13" s="16"/>
      <c r="C13" s="16"/>
      <c r="D13" s="17">
        <f t="shared" si="0"/>
        <v>0</v>
      </c>
      <c r="E13" s="16"/>
      <c r="F13" s="18">
        <f t="shared" si="1"/>
        <v>0</v>
      </c>
      <c r="G13" s="19">
        <f t="shared" si="2"/>
        <v>-63.8</v>
      </c>
      <c r="H13" s="20">
        <f t="shared" si="3"/>
        <v>0</v>
      </c>
      <c r="I13" s="20">
        <f t="shared" si="4"/>
        <v>0</v>
      </c>
      <c r="J13" s="9"/>
    </row>
    <row r="14" spans="1:10" ht="14.25">
      <c r="A14" s="15">
        <v>9</v>
      </c>
      <c r="B14" s="16"/>
      <c r="C14" s="16"/>
      <c r="D14" s="17">
        <f t="shared" si="0"/>
        <v>0</v>
      </c>
      <c r="E14" s="16"/>
      <c r="F14" s="18">
        <f t="shared" si="1"/>
        <v>0</v>
      </c>
      <c r="G14" s="19">
        <f t="shared" si="2"/>
        <v>-63.8</v>
      </c>
      <c r="H14" s="20">
        <f t="shared" si="3"/>
        <v>0</v>
      </c>
      <c r="I14" s="20">
        <f t="shared" si="4"/>
        <v>0</v>
      </c>
      <c r="J14" s="9"/>
    </row>
    <row r="15" spans="1:10" ht="14.25">
      <c r="A15" s="15">
        <v>10</v>
      </c>
      <c r="B15" s="16"/>
      <c r="C15" s="16"/>
      <c r="D15" s="17">
        <f t="shared" si="0"/>
        <v>0</v>
      </c>
      <c r="E15" s="16"/>
      <c r="F15" s="18">
        <f t="shared" si="1"/>
        <v>0</v>
      </c>
      <c r="G15" s="19">
        <f t="shared" si="2"/>
        <v>-63.8</v>
      </c>
      <c r="H15" s="20">
        <f t="shared" si="3"/>
        <v>0</v>
      </c>
      <c r="I15" s="20">
        <f t="shared" si="4"/>
        <v>0</v>
      </c>
      <c r="J15" s="9"/>
    </row>
    <row r="16" spans="1:10" ht="14.25">
      <c r="A16" s="15">
        <v>11</v>
      </c>
      <c r="B16" s="16"/>
      <c r="C16" s="16"/>
      <c r="D16" s="17">
        <f t="shared" si="0"/>
        <v>0</v>
      </c>
      <c r="E16" s="16"/>
      <c r="F16" s="18">
        <f t="shared" si="1"/>
        <v>0</v>
      </c>
      <c r="G16" s="19">
        <f t="shared" si="2"/>
        <v>-63.8</v>
      </c>
      <c r="H16" s="20">
        <f t="shared" si="3"/>
        <v>0</v>
      </c>
      <c r="I16" s="20">
        <f t="shared" si="4"/>
        <v>0</v>
      </c>
      <c r="J16" s="9"/>
    </row>
    <row r="17" spans="1:10" ht="14.25">
      <c r="A17" s="15">
        <v>12</v>
      </c>
      <c r="B17" s="16"/>
      <c r="C17" s="16"/>
      <c r="D17" s="17">
        <f t="shared" si="0"/>
        <v>0</v>
      </c>
      <c r="E17" s="16"/>
      <c r="F17" s="18">
        <f t="shared" si="1"/>
        <v>0</v>
      </c>
      <c r="G17" s="19">
        <f t="shared" si="2"/>
        <v>-63.8</v>
      </c>
      <c r="H17" s="20">
        <f t="shared" si="3"/>
        <v>0</v>
      </c>
      <c r="I17" s="20">
        <f t="shared" si="4"/>
        <v>0</v>
      </c>
      <c r="J17" s="9"/>
    </row>
    <row r="18" spans="1:10" ht="14.25">
      <c r="A18" s="15">
        <v>13</v>
      </c>
      <c r="B18" s="16"/>
      <c r="C18" s="16"/>
      <c r="D18" s="17">
        <f t="shared" si="0"/>
        <v>0</v>
      </c>
      <c r="E18" s="16"/>
      <c r="F18" s="18">
        <f t="shared" si="1"/>
        <v>0</v>
      </c>
      <c r="G18" s="19">
        <f t="shared" si="2"/>
        <v>-63.8</v>
      </c>
      <c r="H18" s="20">
        <f t="shared" si="3"/>
        <v>0</v>
      </c>
      <c r="I18" s="20">
        <f t="shared" si="4"/>
        <v>0</v>
      </c>
      <c r="J18" s="9"/>
    </row>
    <row r="19" spans="1:10" ht="14.25">
      <c r="A19" s="15">
        <v>14</v>
      </c>
      <c r="B19" s="16"/>
      <c r="C19" s="16"/>
      <c r="D19" s="17">
        <f t="shared" si="0"/>
        <v>0</v>
      </c>
      <c r="E19" s="16"/>
      <c r="F19" s="18">
        <f t="shared" si="1"/>
        <v>0</v>
      </c>
      <c r="G19" s="19">
        <f t="shared" si="2"/>
        <v>-63.8</v>
      </c>
      <c r="H19" s="20">
        <f t="shared" si="3"/>
        <v>0</v>
      </c>
      <c r="I19" s="20">
        <f t="shared" si="4"/>
        <v>0</v>
      </c>
      <c r="J19" s="9"/>
    </row>
    <row r="20" spans="1:10" ht="14.25">
      <c r="A20" s="15">
        <v>15</v>
      </c>
      <c r="B20" s="16"/>
      <c r="C20" s="16"/>
      <c r="D20" s="17">
        <f t="shared" si="0"/>
        <v>0</v>
      </c>
      <c r="E20" s="16"/>
      <c r="F20" s="18">
        <f t="shared" si="1"/>
        <v>0</v>
      </c>
      <c r="G20" s="19">
        <f t="shared" si="2"/>
        <v>-63.8</v>
      </c>
      <c r="H20" s="20">
        <f t="shared" si="3"/>
        <v>0</v>
      </c>
      <c r="I20" s="20">
        <f t="shared" si="4"/>
        <v>0</v>
      </c>
      <c r="J20" s="9"/>
    </row>
    <row r="21" spans="1:9" ht="14.25">
      <c r="A21" s="12" t="s">
        <v>1</v>
      </c>
      <c r="B21" s="6"/>
      <c r="C21" s="6"/>
      <c r="D21" s="14"/>
      <c r="E21" s="6"/>
      <c r="F21" s="14"/>
      <c r="G21" s="14"/>
      <c r="H21" s="14"/>
      <c r="I21" s="14"/>
    </row>
    <row r="22" spans="4:9" ht="14.25">
      <c r="D22" s="2" t="s">
        <v>9</v>
      </c>
      <c r="E22" s="11"/>
      <c r="F22" s="2" t="s">
        <v>20</v>
      </c>
      <c r="G22" s="2" t="s">
        <v>17</v>
      </c>
      <c r="H22" s="2" t="s">
        <v>30</v>
      </c>
      <c r="I22" s="2" t="s">
        <v>33</v>
      </c>
    </row>
    <row r="23" spans="4:9" ht="14.25">
      <c r="D23" s="21">
        <f>SUM(D6:D20)</f>
        <v>12500</v>
      </c>
      <c r="E23" s="22"/>
      <c r="F23" s="21">
        <f>SUM(F6:F20)</f>
        <v>797500</v>
      </c>
      <c r="G23" s="23" t="s">
        <v>17</v>
      </c>
      <c r="H23" s="21">
        <f>SUM(H6:H20)</f>
        <v>18304166.666666664</v>
      </c>
      <c r="I23" s="21">
        <f>SUM(I6:I20)</f>
        <v>4032000</v>
      </c>
    </row>
    <row r="24" spans="4:9" ht="14.25">
      <c r="D24" s="21"/>
      <c r="E24" s="22"/>
      <c r="F24" s="21"/>
      <c r="G24" s="23"/>
      <c r="H24" s="21"/>
      <c r="I24" s="21"/>
    </row>
    <row r="25" spans="4:7" ht="14.25">
      <c r="D25" s="16">
        <v>150</v>
      </c>
      <c r="E25" s="24" t="s">
        <v>12</v>
      </c>
      <c r="G25" s="1" t="s">
        <v>23</v>
      </c>
    </row>
    <row r="26" spans="4:9" ht="14.25">
      <c r="D26" s="25">
        <f>F23/D23</f>
        <v>63.8</v>
      </c>
      <c r="E26" s="11" t="s">
        <v>13</v>
      </c>
      <c r="G26" s="21" t="s">
        <v>24</v>
      </c>
      <c r="H26" s="23"/>
      <c r="I26" s="21"/>
    </row>
    <row r="27" spans="4:7" ht="14.25">
      <c r="D27" s="21">
        <f>H23+I23</f>
        <v>22336166.666666664</v>
      </c>
      <c r="E27" s="11" t="s">
        <v>14</v>
      </c>
      <c r="G27" s="2" t="s">
        <v>25</v>
      </c>
    </row>
    <row r="28" spans="4:9" ht="14.25">
      <c r="D28" s="21">
        <f>D27/(D25-D26)</f>
        <v>259120.26295436965</v>
      </c>
      <c r="E28" s="11" t="s">
        <v>15</v>
      </c>
      <c r="G28" s="1" t="s">
        <v>26</v>
      </c>
      <c r="H28" s="2"/>
      <c r="I28" s="2"/>
    </row>
    <row r="29" spans="4:7" ht="14.25">
      <c r="D29" s="21">
        <f>D27/D26</f>
        <v>350096.65621734585</v>
      </c>
      <c r="E29" s="11" t="s">
        <v>16</v>
      </c>
      <c r="G29" s="1" t="s">
        <v>27</v>
      </c>
    </row>
    <row r="42" ht="14.25">
      <c r="H42" s="26"/>
    </row>
  </sheetData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